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<sst xmlns="http://schemas.openxmlformats.org/spreadsheetml/2006/main" count="87" uniqueCount="46">
  <si>
    <t>ЗАЯВКА</t>
  </si>
  <si>
    <t>Контактный телефон ____________</t>
  </si>
  <si>
    <t>Транспортная компания _______________________</t>
  </si>
  <si>
    <t>Дата __________________</t>
  </si>
  <si>
    <t xml:space="preserve"> Класс защиты (IP 54 или 67)_________________</t>
  </si>
  <si>
    <t>Пункт назначения _________________</t>
  </si>
  <si>
    <t>ПЛЭН потолочный 0,35</t>
  </si>
  <si>
    <t>ПЛЭН потолочный 0,51</t>
  </si>
  <si>
    <t>ПЛЭН потолочный 0,65</t>
  </si>
  <si>
    <t>ПЛЭН напольный 0,51</t>
  </si>
  <si>
    <t>ПЛЭН напольный 0,65</t>
  </si>
  <si>
    <t>Р/ряд</t>
  </si>
  <si>
    <t>шт.</t>
  </si>
  <si>
    <t>кв.м.</t>
  </si>
  <si>
    <t>1 м (73V)</t>
  </si>
  <si>
    <t>1(110) м</t>
  </si>
  <si>
    <t>1 м</t>
  </si>
  <si>
    <t>1,5 (110) м</t>
  </si>
  <si>
    <t>1 (110) м</t>
  </si>
  <si>
    <t>1 м (110V)</t>
  </si>
  <si>
    <t>1,5 м</t>
  </si>
  <si>
    <t>2 м</t>
  </si>
  <si>
    <t>1,9 м</t>
  </si>
  <si>
    <t>2,5 м</t>
  </si>
  <si>
    <t>2 (220) м</t>
  </si>
  <si>
    <t>2,4 м</t>
  </si>
  <si>
    <t>3 м</t>
  </si>
  <si>
    <t>3,5 м</t>
  </si>
  <si>
    <t>3,4 м</t>
  </si>
  <si>
    <t>4 м</t>
  </si>
  <si>
    <t>4,5 м</t>
  </si>
  <si>
    <t>4,4 м</t>
  </si>
  <si>
    <t>4,9 м</t>
  </si>
  <si>
    <t>5 м</t>
  </si>
  <si>
    <t>Итого:</t>
  </si>
  <si>
    <t>ПЛЭН для сауны 0,35</t>
  </si>
  <si>
    <t>Электронагреватель 3В1 для сушки ягод, грибов, овощей, зелени 0,51</t>
  </si>
  <si>
    <t xml:space="preserve">Сауна переносная </t>
  </si>
  <si>
    <t>Терморегулятор</t>
  </si>
  <si>
    <t>шт</t>
  </si>
  <si>
    <t>1,7 м</t>
  </si>
  <si>
    <t>1,2 м</t>
  </si>
  <si>
    <t>Предприятие: __________________________________________________</t>
  </si>
  <si>
    <t>Директор ___________________________</t>
  </si>
  <si>
    <t>(подпись)</t>
  </si>
  <si>
    <t>3,9 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</si>
</sst>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 shrinkToFi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32"/>
  <sheetViews>
    <sheetView tabSelected="1" zoomScalePageLayoutView="0" workbookViewId="0" topLeftCell="A7">
      <selection activeCell="I14" sqref="I14"/>
    </sheetView>
  </sheetViews>
  <sheetFormatPr defaultColWidth="9.140625" defaultRowHeight="15"/>
  <cols>
    <col min="1" max="1" width="2.421875" style="0" customWidth="1"/>
    <col min="2" max="2" width="10.28125" style="0" customWidth="1"/>
    <col min="3" max="3" width="10.140625" style="0" customWidth="1"/>
    <col min="11" max="11" width="10.00390625" style="0" customWidth="1"/>
    <col min="12" max="12" width="9.7109375" style="0" customWidth="1"/>
    <col min="14" max="14" width="10.57421875" style="0" customWidth="1"/>
  </cols>
  <sheetData>
    <row r="2" spans="2:16" ht="2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">
      <c r="B3" s="1" t="s">
        <v>1</v>
      </c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3"/>
    </row>
    <row r="4" spans="2:16" ht="15">
      <c r="B4" s="4" t="s">
        <v>3</v>
      </c>
      <c r="C4" s="5"/>
      <c r="D4" s="6"/>
      <c r="E4" s="6" t="s">
        <v>4</v>
      </c>
      <c r="F4" s="6"/>
      <c r="G4" s="6"/>
      <c r="H4" s="6"/>
      <c r="I4" s="6"/>
      <c r="J4" s="6"/>
      <c r="K4" s="6" t="s">
        <v>5</v>
      </c>
      <c r="L4" s="6"/>
      <c r="M4" s="6"/>
      <c r="N4" s="6"/>
      <c r="O4" s="6"/>
      <c r="P4" s="7"/>
    </row>
    <row r="5" spans="2:16" ht="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ht="15">
      <c r="B6" s="37" t="s">
        <v>6</v>
      </c>
      <c r="C6" s="37"/>
      <c r="D6" s="37"/>
      <c r="E6" s="38" t="s">
        <v>7</v>
      </c>
      <c r="F6" s="38"/>
      <c r="G6" s="38"/>
      <c r="H6" s="38" t="s">
        <v>8</v>
      </c>
      <c r="I6" s="38"/>
      <c r="J6" s="38"/>
      <c r="K6" s="39" t="s">
        <v>9</v>
      </c>
      <c r="L6" s="39"/>
      <c r="M6" s="39"/>
      <c r="N6" s="40" t="s">
        <v>10</v>
      </c>
      <c r="O6" s="40"/>
      <c r="P6" s="40"/>
    </row>
    <row r="7" spans="2:16" ht="15">
      <c r="B7" s="8" t="s">
        <v>11</v>
      </c>
      <c r="C7" s="9" t="s">
        <v>12</v>
      </c>
      <c r="D7" s="9" t="s">
        <v>13</v>
      </c>
      <c r="E7" s="9" t="s">
        <v>11</v>
      </c>
      <c r="F7" s="9" t="s">
        <v>12</v>
      </c>
      <c r="G7" s="9" t="s">
        <v>13</v>
      </c>
      <c r="H7" s="9" t="s">
        <v>11</v>
      </c>
      <c r="I7" s="9" t="s">
        <v>12</v>
      </c>
      <c r="J7" s="9" t="s">
        <v>13</v>
      </c>
      <c r="K7" s="9" t="s">
        <v>11</v>
      </c>
      <c r="L7" s="9" t="s">
        <v>12</v>
      </c>
      <c r="M7" s="9" t="s">
        <v>13</v>
      </c>
      <c r="N7" s="9" t="s">
        <v>11</v>
      </c>
      <c r="O7" s="9" t="s">
        <v>12</v>
      </c>
      <c r="P7" s="10" t="s">
        <v>13</v>
      </c>
    </row>
    <row r="8" spans="2:16" ht="15">
      <c r="B8" s="11" t="s">
        <v>14</v>
      </c>
      <c r="C8" s="12"/>
      <c r="D8" s="12">
        <f>1*0.35*C8</f>
        <v>0</v>
      </c>
      <c r="E8" s="13" t="s">
        <v>15</v>
      </c>
      <c r="F8" s="12"/>
      <c r="G8" s="12">
        <f>1*0.51*F8</f>
        <v>0</v>
      </c>
      <c r="H8" s="14" t="s">
        <v>16</v>
      </c>
      <c r="I8" s="12"/>
      <c r="J8" s="12">
        <f>1*0.65*I8</f>
        <v>0</v>
      </c>
      <c r="K8" s="14" t="s">
        <v>17</v>
      </c>
      <c r="L8" s="12"/>
      <c r="M8" s="12">
        <f>1.5*0.51*L8</f>
        <v>0</v>
      </c>
      <c r="N8" s="14" t="s">
        <v>18</v>
      </c>
      <c r="O8" s="12"/>
      <c r="P8" s="15">
        <f>1*0.65*O8</f>
        <v>0</v>
      </c>
    </row>
    <row r="9" spans="2:16" ht="15">
      <c r="B9" s="11" t="s">
        <v>19</v>
      </c>
      <c r="C9" s="12"/>
      <c r="D9" s="12">
        <f>1*0.35*C9</f>
        <v>0</v>
      </c>
      <c r="E9" s="13">
        <v>1.5</v>
      </c>
      <c r="F9" s="12"/>
      <c r="G9" s="12">
        <f>1.5*0.51*F9</f>
        <v>0</v>
      </c>
      <c r="H9" s="14" t="s">
        <v>20</v>
      </c>
      <c r="I9" s="12"/>
      <c r="J9" s="12">
        <f>1.5*0.65*I9</f>
        <v>0</v>
      </c>
      <c r="K9" s="14" t="s">
        <v>21</v>
      </c>
      <c r="L9" s="12"/>
      <c r="M9" s="12">
        <f>2*0.51*L9</f>
        <v>0</v>
      </c>
      <c r="N9" s="14" t="s">
        <v>17</v>
      </c>
      <c r="O9" s="12"/>
      <c r="P9" s="15">
        <f>1.5*0.65*O9</f>
        <v>0</v>
      </c>
    </row>
    <row r="10" spans="2:16" ht="15">
      <c r="B10" s="11" t="s">
        <v>17</v>
      </c>
      <c r="C10" s="12"/>
      <c r="D10" s="12">
        <f>1.5*0.35*C10</f>
        <v>0</v>
      </c>
      <c r="E10" s="13" t="s">
        <v>21</v>
      </c>
      <c r="F10" s="12"/>
      <c r="G10" s="12">
        <f>2*0.51*F10</f>
        <v>0</v>
      </c>
      <c r="H10" s="14" t="s">
        <v>22</v>
      </c>
      <c r="I10" s="12"/>
      <c r="J10" s="12">
        <f>1.9*0.65*I10</f>
        <v>0</v>
      </c>
      <c r="K10" s="14" t="s">
        <v>23</v>
      </c>
      <c r="L10" s="12"/>
      <c r="M10" s="12">
        <f>2.5*0.51*L10</f>
        <v>0</v>
      </c>
      <c r="N10" s="14" t="s">
        <v>21</v>
      </c>
      <c r="O10" s="12"/>
      <c r="P10" s="15">
        <f>2*0.65*O10</f>
        <v>0</v>
      </c>
    </row>
    <row r="11" spans="2:16" ht="15">
      <c r="B11" s="11" t="s">
        <v>24</v>
      </c>
      <c r="C11" s="12"/>
      <c r="D11" s="12">
        <f>2*0.35*C11</f>
        <v>0</v>
      </c>
      <c r="E11" s="13" t="s">
        <v>25</v>
      </c>
      <c r="F11" s="12"/>
      <c r="G11" s="12">
        <f>2.4*0.51*F11</f>
        <v>0</v>
      </c>
      <c r="H11" s="14" t="s">
        <v>23</v>
      </c>
      <c r="I11" s="12"/>
      <c r="J11" s="12">
        <f>2.5*0.65*I11</f>
        <v>0</v>
      </c>
      <c r="K11" s="14" t="s">
        <v>26</v>
      </c>
      <c r="L11" s="12"/>
      <c r="M11" s="12">
        <f>3*0.51*L11</f>
        <v>0</v>
      </c>
      <c r="N11" s="14" t="s">
        <v>25</v>
      </c>
      <c r="O11" s="12"/>
      <c r="P11" s="15">
        <f>2.4*0.65*O11</f>
        <v>0</v>
      </c>
    </row>
    <row r="12" spans="2:16" ht="15">
      <c r="B12" s="11" t="s">
        <v>23</v>
      </c>
      <c r="C12" s="12"/>
      <c r="D12" s="12">
        <f>2.5*0.35*C12</f>
        <v>0</v>
      </c>
      <c r="E12" s="13" t="s">
        <v>26</v>
      </c>
      <c r="F12" s="12"/>
      <c r="G12" s="12">
        <f>3*0.51*F12</f>
        <v>0</v>
      </c>
      <c r="H12" s="14" t="s">
        <v>26</v>
      </c>
      <c r="I12" s="12"/>
      <c r="J12" s="12">
        <f>3*0.65*I12</f>
        <v>0</v>
      </c>
      <c r="K12" s="14" t="s">
        <v>27</v>
      </c>
      <c r="L12" s="12"/>
      <c r="M12" s="12">
        <f>3.5*0.51*L12</f>
        <v>0</v>
      </c>
      <c r="N12" s="14" t="s">
        <v>26</v>
      </c>
      <c r="O12" s="12"/>
      <c r="P12" s="15">
        <f>3*0.65*O12</f>
        <v>0</v>
      </c>
    </row>
    <row r="13" spans="2:16" ht="15">
      <c r="B13" s="11" t="s">
        <v>26</v>
      </c>
      <c r="C13" s="12"/>
      <c r="D13" s="12">
        <f>3*0.35*C13</f>
        <v>0</v>
      </c>
      <c r="E13" s="13" t="s">
        <v>28</v>
      </c>
      <c r="F13" s="12"/>
      <c r="G13" s="12">
        <f>3.4*0.51*F13</f>
        <v>0</v>
      </c>
      <c r="H13" s="14" t="s">
        <v>28</v>
      </c>
      <c r="I13" s="12"/>
      <c r="J13" s="12">
        <f>3.4*0.65*I13</f>
        <v>0</v>
      </c>
      <c r="K13" s="14" t="s">
        <v>29</v>
      </c>
      <c r="L13" s="12"/>
      <c r="M13" s="12">
        <f>4*0.51*L13</f>
        <v>0</v>
      </c>
      <c r="N13" s="14" t="s">
        <v>27</v>
      </c>
      <c r="O13" s="12"/>
      <c r="P13" s="15">
        <f>3.5*0.65*O13</f>
        <v>0</v>
      </c>
    </row>
    <row r="14" spans="2:16" ht="15">
      <c r="B14" s="11" t="s">
        <v>27</v>
      </c>
      <c r="C14" s="12"/>
      <c r="D14" s="12">
        <f>3.5*0.35*C14</f>
        <v>0</v>
      </c>
      <c r="E14" s="13" t="s">
        <v>29</v>
      </c>
      <c r="F14" s="12"/>
      <c r="G14" s="12">
        <f>4*0.51*F14</f>
        <v>0</v>
      </c>
      <c r="H14" s="14" t="s">
        <v>29</v>
      </c>
      <c r="I14" s="12"/>
      <c r="J14" s="12">
        <f>4*0.65*I14</f>
        <v>0</v>
      </c>
      <c r="K14" s="14" t="s">
        <v>30</v>
      </c>
      <c r="L14" s="12"/>
      <c r="M14" s="12">
        <f>4.5*0.51*L14</f>
        <v>0</v>
      </c>
      <c r="N14" s="27" t="s">
        <v>45</v>
      </c>
      <c r="O14" s="12"/>
      <c r="P14" s="15">
        <f>4*0.65*O14</f>
        <v>0</v>
      </c>
    </row>
    <row r="15" spans="2:16" ht="15">
      <c r="B15" s="11" t="s">
        <v>29</v>
      </c>
      <c r="C15" s="12"/>
      <c r="D15" s="12">
        <f>4*0.35*C15</f>
        <v>0</v>
      </c>
      <c r="E15" s="13">
        <v>4.6</v>
      </c>
      <c r="F15" s="12"/>
      <c r="G15" s="12">
        <f>4.6*0.51*F15</f>
        <v>0</v>
      </c>
      <c r="H15" s="14" t="s">
        <v>31</v>
      </c>
      <c r="I15" s="12"/>
      <c r="J15" s="12">
        <f>4.4*0.65*I15</f>
        <v>0</v>
      </c>
      <c r="K15" s="14" t="s">
        <v>32</v>
      </c>
      <c r="L15" s="12"/>
      <c r="M15" s="12">
        <f>4.9*0.51*L15</f>
        <v>0</v>
      </c>
      <c r="N15" s="14" t="s">
        <v>31</v>
      </c>
      <c r="O15" s="12"/>
      <c r="P15" s="15">
        <f>4.4*0.65*O15</f>
        <v>0</v>
      </c>
    </row>
    <row r="16" spans="2:16" ht="15">
      <c r="B16" s="11" t="s">
        <v>30</v>
      </c>
      <c r="C16" s="12"/>
      <c r="D16" s="12">
        <f>4.5*0.35*C16</f>
        <v>0</v>
      </c>
      <c r="E16" s="13" t="s">
        <v>33</v>
      </c>
      <c r="F16" s="12"/>
      <c r="G16" s="12">
        <f>5*0.51*F16</f>
        <v>0</v>
      </c>
      <c r="H16" s="14" t="s">
        <v>33</v>
      </c>
      <c r="I16" s="12"/>
      <c r="J16" s="12">
        <f>5*0.65*I16</f>
        <v>0</v>
      </c>
      <c r="K16" s="12"/>
      <c r="L16" s="12"/>
      <c r="M16" s="12"/>
      <c r="N16" s="14" t="s">
        <v>33</v>
      </c>
      <c r="O16" s="12"/>
      <c r="P16" s="15">
        <f>5*0.65*O16</f>
        <v>0</v>
      </c>
    </row>
    <row r="17" spans="2:16" ht="15">
      <c r="B17" s="11" t="s">
        <v>33</v>
      </c>
      <c r="C17" s="12"/>
      <c r="D17" s="12">
        <f>5*0.35*C17</f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5"/>
    </row>
    <row r="18" spans="2:16" ht="15">
      <c r="B18" s="16" t="s">
        <v>34</v>
      </c>
      <c r="C18" s="12"/>
      <c r="D18" s="12">
        <f>SUM(D8:D17)</f>
        <v>0</v>
      </c>
      <c r="E18" s="12"/>
      <c r="F18" s="12"/>
      <c r="G18" s="12">
        <f>SUM(G8:G16)</f>
        <v>0</v>
      </c>
      <c r="H18" s="12"/>
      <c r="I18" s="12"/>
      <c r="J18" s="12">
        <f>SUM(J8:J16)</f>
        <v>0</v>
      </c>
      <c r="K18" s="12"/>
      <c r="L18" s="12"/>
      <c r="M18" s="12">
        <f>SUM(M8:M15)</f>
        <v>0</v>
      </c>
      <c r="N18" s="12"/>
      <c r="O18" s="12"/>
      <c r="P18" s="15">
        <f>SUM(P8:P16)</f>
        <v>0</v>
      </c>
    </row>
    <row r="19" spans="2:16" ht="43.5" customHeight="1">
      <c r="B19" s="31" t="s">
        <v>35</v>
      </c>
      <c r="C19" s="31"/>
      <c r="D19" s="31"/>
      <c r="E19" s="32" t="s">
        <v>36</v>
      </c>
      <c r="F19" s="32"/>
      <c r="G19" s="32"/>
      <c r="H19" s="33" t="s">
        <v>37</v>
      </c>
      <c r="I19" s="33"/>
      <c r="J19" s="33"/>
      <c r="K19" s="34" t="s">
        <v>38</v>
      </c>
      <c r="L19" s="34"/>
      <c r="M19" s="34"/>
      <c r="N19" s="17"/>
      <c r="O19" s="17"/>
      <c r="P19" s="18"/>
    </row>
    <row r="20" spans="2:16" ht="15">
      <c r="B20" s="8" t="s">
        <v>11</v>
      </c>
      <c r="C20" s="19" t="s">
        <v>12</v>
      </c>
      <c r="D20" s="9" t="s">
        <v>13</v>
      </c>
      <c r="E20" s="9" t="s">
        <v>11</v>
      </c>
      <c r="F20" s="28" t="s">
        <v>12</v>
      </c>
      <c r="G20" s="28"/>
      <c r="H20" s="29" t="s">
        <v>39</v>
      </c>
      <c r="I20" s="29"/>
      <c r="J20" s="29"/>
      <c r="K20" s="30" t="s">
        <v>39</v>
      </c>
      <c r="L20" s="30"/>
      <c r="M20" s="30"/>
      <c r="N20" s="17"/>
      <c r="O20" s="20"/>
      <c r="P20" s="18"/>
    </row>
    <row r="21" spans="2:16" ht="15">
      <c r="B21" s="8" t="s">
        <v>40</v>
      </c>
      <c r="C21" s="19"/>
      <c r="D21" s="9">
        <f>1.7*0.35*C21</f>
        <v>0</v>
      </c>
      <c r="E21" s="9" t="s">
        <v>41</v>
      </c>
      <c r="F21" s="28"/>
      <c r="G21" s="28"/>
      <c r="H21" s="29"/>
      <c r="I21" s="29"/>
      <c r="J21" s="29"/>
      <c r="K21" s="30"/>
      <c r="L21" s="30"/>
      <c r="M21" s="30"/>
      <c r="N21" s="17"/>
      <c r="O21" s="17"/>
      <c r="P21" s="18"/>
    </row>
    <row r="22" spans="2:16" ht="15">
      <c r="B22" s="21"/>
      <c r="C22" s="17"/>
      <c r="D22" s="17"/>
      <c r="E22" s="9" t="s">
        <v>20</v>
      </c>
      <c r="F22" s="30"/>
      <c r="G22" s="30"/>
      <c r="H22" s="17"/>
      <c r="I22" s="17"/>
      <c r="J22" s="17"/>
      <c r="K22" s="17"/>
      <c r="N22" s="17"/>
      <c r="O22" s="20"/>
      <c r="P22" s="18"/>
    </row>
    <row r="23" spans="2:16" ht="15">
      <c r="B23" s="21"/>
      <c r="C23" s="17"/>
      <c r="D23" s="17"/>
      <c r="E23" s="17"/>
      <c r="F23" s="17"/>
      <c r="G23" s="17"/>
      <c r="H23" s="17"/>
      <c r="I23" s="17"/>
      <c r="J23" s="17"/>
      <c r="K23" s="17"/>
      <c r="N23" s="17"/>
      <c r="O23" s="22"/>
      <c r="P23" s="18"/>
    </row>
    <row r="24" spans="2:16" ht="15">
      <c r="B24" s="21" t="s">
        <v>42</v>
      </c>
      <c r="C24" s="17"/>
      <c r="D24" s="23"/>
      <c r="E24" s="17"/>
      <c r="F24" s="17"/>
      <c r="G24" s="17"/>
      <c r="H24" s="17"/>
      <c r="I24" s="17"/>
      <c r="J24" s="17"/>
      <c r="K24" s="17" t="s">
        <v>43</v>
      </c>
      <c r="L24" s="17"/>
      <c r="M24" s="17"/>
      <c r="N24" s="17"/>
      <c r="O24" s="17"/>
      <c r="P24" s="18"/>
    </row>
    <row r="25" spans="2:16" ht="15">
      <c r="B25" s="2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 t="s">
        <v>44</v>
      </c>
      <c r="N25" s="17"/>
      <c r="O25" s="17"/>
      <c r="P25" s="18"/>
    </row>
    <row r="26" spans="2:16" ht="1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7" spans="2:16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2:16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ht="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2:16" ht="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</sheetData>
  <sheetProtection selectLockedCells="1" selectUnlockedCells="1"/>
  <mergeCells count="18">
    <mergeCell ref="K20:M20"/>
    <mergeCell ref="B2:P2"/>
    <mergeCell ref="B5:P5"/>
    <mergeCell ref="B6:D6"/>
    <mergeCell ref="E6:G6"/>
    <mergeCell ref="H6:J6"/>
    <mergeCell ref="K6:M6"/>
    <mergeCell ref="N6:P6"/>
    <mergeCell ref="F21:G21"/>
    <mergeCell ref="H21:J21"/>
    <mergeCell ref="K21:M21"/>
    <mergeCell ref="F22:G22"/>
    <mergeCell ref="B19:D19"/>
    <mergeCell ref="E19:G19"/>
    <mergeCell ref="H19:J19"/>
    <mergeCell ref="K19:M19"/>
    <mergeCell ref="F20:G20"/>
    <mergeCell ref="H20:J20"/>
  </mergeCells>
  <printOptions/>
  <pageMargins left="0.25972222222222224" right="0.2" top="0.7479166666666667" bottom="0.3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Dron</dc:creator>
  <cp:keywords/>
  <dc:description/>
  <cp:lastModifiedBy>Dron</cp:lastModifiedBy>
  <dcterms:created xsi:type="dcterms:W3CDTF">2016-11-28T06:15:53Z</dcterms:created>
  <dcterms:modified xsi:type="dcterms:W3CDTF">2016-11-28T06:15:53Z</dcterms:modified>
  <cp:category/>
  <cp:version/>
  <cp:contentType/>
  <cp:contentStatus/>
</cp:coreProperties>
</file>